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15240" windowHeight="7425"/>
  </bookViews>
  <sheets>
    <sheet name="2011 - 2010" sheetId="8" r:id="rId1"/>
  </sheets>
  <calcPr calcId="145621"/>
</workbook>
</file>

<file path=xl/calcChain.xml><?xml version="1.0" encoding="utf-8"?>
<calcChain xmlns="http://schemas.openxmlformats.org/spreadsheetml/2006/main">
  <c r="H3" i="8" l="1"/>
  <c r="I3" i="8"/>
  <c r="J3" i="8"/>
  <c r="N3" i="8"/>
  <c r="O3" i="8"/>
  <c r="P3" i="8"/>
  <c r="H4" i="8"/>
  <c r="I4" i="8"/>
  <c r="J4" i="8"/>
  <c r="N4" i="8"/>
  <c r="O4" i="8"/>
  <c r="P4" i="8"/>
  <c r="B5" i="8"/>
  <c r="C5" i="8"/>
  <c r="C13" i="8" s="1"/>
  <c r="D5" i="8"/>
  <c r="E5" i="8"/>
  <c r="E13" i="8" s="1"/>
  <c r="H13" i="8" s="1"/>
  <c r="F5" i="8"/>
  <c r="I5" i="8" s="1"/>
  <c r="G5" i="8"/>
  <c r="J5" i="8" s="1"/>
  <c r="H5" i="8"/>
  <c r="K5" i="8"/>
  <c r="L5" i="8"/>
  <c r="O5" i="8" s="1"/>
  <c r="M5" i="8"/>
  <c r="N5" i="8"/>
  <c r="P5" i="8"/>
  <c r="H6" i="8"/>
  <c r="I6" i="8"/>
  <c r="J6" i="8"/>
  <c r="N6" i="8"/>
  <c r="O6" i="8"/>
  <c r="P6" i="8"/>
  <c r="H7" i="8"/>
  <c r="I7" i="8"/>
  <c r="J7" i="8"/>
  <c r="N7" i="8"/>
  <c r="O7" i="8"/>
  <c r="P7" i="8"/>
  <c r="H8" i="8"/>
  <c r="I8" i="8"/>
  <c r="J8" i="8"/>
  <c r="N8" i="8"/>
  <c r="O8" i="8"/>
  <c r="P8" i="8"/>
  <c r="H9" i="8"/>
  <c r="I9" i="8"/>
  <c r="J9" i="8"/>
  <c r="N9" i="8"/>
  <c r="O9" i="8"/>
  <c r="P9" i="8"/>
  <c r="H10" i="8"/>
  <c r="I10" i="8"/>
  <c r="J10" i="8"/>
  <c r="N10" i="8"/>
  <c r="O10" i="8"/>
  <c r="P10" i="8"/>
  <c r="H11" i="8"/>
  <c r="I11" i="8"/>
  <c r="B13" i="8"/>
  <c r="D13" i="8"/>
  <c r="K13" i="8"/>
  <c r="M13" i="8"/>
  <c r="N13" i="8"/>
  <c r="G13" i="8" l="1"/>
  <c r="J13" i="8" s="1"/>
  <c r="F13" i="8"/>
  <c r="I13" i="8" s="1"/>
  <c r="P13" i="8"/>
  <c r="L13" i="8"/>
  <c r="O13" i="8" s="1"/>
</calcChain>
</file>

<file path=xl/sharedStrings.xml><?xml version="1.0" encoding="utf-8"?>
<sst xmlns="http://schemas.openxmlformats.org/spreadsheetml/2006/main" count="28" uniqueCount="19">
  <si>
    <t>(in milioni di euro)</t>
  </si>
  <si>
    <t>RICAVI</t>
  </si>
  <si>
    <t>EBITDA</t>
  </si>
  <si>
    <t>% sui ricavi</t>
  </si>
  <si>
    <t>EBIT</t>
  </si>
  <si>
    <t> Quotidiani Italia</t>
  </si>
  <si>
    <t> Quotidiani Spagna</t>
  </si>
  <si>
    <t> Totale Quotidiani</t>
  </si>
  <si>
    <t> Libri</t>
  </si>
  <si>
    <t> Periodici</t>
  </si>
  <si>
    <t> Pubblicità</t>
  </si>
  <si>
    <t> DADA</t>
  </si>
  <si>
    <t> Funzioni Corporate</t>
  </si>
  <si>
    <t>n.a</t>
  </si>
  <si>
    <t> Diverse ed elisioni</t>
  </si>
  <si>
    <t> Consolidato</t>
  </si>
  <si>
    <t>n.a.</t>
  </si>
  <si>
    <t>Attività televisive</t>
  </si>
  <si>
    <t xml:space="preserve">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</si>
</sst>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_ ;\-0.0\ "/>
    <numFmt numFmtId="165" formatCode="#,##0.0;\(#,##0.0\)"/>
    <numFmt numFmtId="166" formatCode="#,##0.0_ ;\(#,##0.0\)"/>
    <numFmt numFmtId="167" formatCode="0%;\(0%\)\ "/>
    <numFmt numFmtId="168" formatCode="#,##0.0_ ;\-#,##0.0\ "/>
  </numFmts>
  <fonts count="6" x14ac:knownFonts="1">
    <font>
      <sz val="10"/>
      <name val="Tahoma"/>
    </font>
    <font>
      <sz val="8"/>
      <color indexed="63"/>
      <name val="Tahoma"/>
      <family val="2"/>
    </font>
    <font>
      <sz val="8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center" wrapText="1"/>
    </xf>
    <xf numFmtId="167" fontId="1" fillId="2" borderId="1" xfId="0" applyNumberFormat="1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167" fontId="0" fillId="0" borderId="0" xfId="0" applyNumberFormat="1"/>
    <xf numFmtId="167" fontId="3" fillId="2" borderId="1" xfId="0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6" fontId="1" fillId="2" borderId="3" xfId="1" applyNumberFormat="1" applyFont="1" applyFill="1" applyBorder="1" applyAlignment="1">
      <alignment horizontal="center" wrapText="1"/>
    </xf>
    <xf numFmtId="166" fontId="1" fillId="2" borderId="0" xfId="1" applyNumberFormat="1" applyFont="1" applyFill="1" applyAlignment="1">
      <alignment horizontal="center" wrapText="1"/>
    </xf>
    <xf numFmtId="165" fontId="1" fillId="2" borderId="0" xfId="1" applyNumberFormat="1" applyFont="1" applyFill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164" fontId="1" fillId="2" borderId="0" xfId="1" applyNumberFormat="1" applyFont="1" applyFill="1" applyAlignment="1">
      <alignment horizontal="center" wrapText="1"/>
    </xf>
    <xf numFmtId="168" fontId="3" fillId="2" borderId="1" xfId="1" applyNumberFormat="1" applyFont="1" applyFill="1" applyBorder="1" applyAlignment="1">
      <alignment horizontal="center" wrapText="1"/>
    </xf>
    <xf numFmtId="166" fontId="3" fillId="2" borderId="3" xfId="1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F18" sqref="F18"/>
    </sheetView>
  </sheetViews>
  <sheetFormatPr defaultRowHeight="12.75" x14ac:dyDescent="0.2"/>
  <cols>
    <col min="1" max="1" width="18.42578125" customWidth="1"/>
    <col min="2" max="2" width="13" customWidth="1"/>
    <col min="3" max="3" width="9.42578125" customWidth="1"/>
    <col min="4" max="4" width="9.140625" hidden="1" customWidth="1"/>
    <col min="7" max="7" width="9.140625" hidden="1" customWidth="1"/>
    <col min="10" max="10" width="9.140625" hidden="1" customWidth="1"/>
    <col min="13" max="13" width="9.140625" hidden="1" customWidth="1"/>
    <col min="16" max="16" width="9.140625" hidden="1" customWidth="1"/>
  </cols>
  <sheetData>
    <row r="1" spans="1:16" x14ac:dyDescent="0.2">
      <c r="A1" s="5" t="s">
        <v>0</v>
      </c>
      <c r="B1" s="23" t="s">
        <v>1</v>
      </c>
      <c r="C1" s="23"/>
      <c r="D1" s="23"/>
      <c r="E1" s="23" t="s">
        <v>2</v>
      </c>
      <c r="F1" s="23"/>
      <c r="G1" s="23"/>
      <c r="H1" s="23" t="s">
        <v>3</v>
      </c>
      <c r="I1" s="23"/>
      <c r="J1" s="23"/>
      <c r="K1" s="23" t="s">
        <v>4</v>
      </c>
      <c r="L1" s="23"/>
      <c r="M1" s="23"/>
      <c r="N1" s="23" t="s">
        <v>3</v>
      </c>
      <c r="O1" s="23"/>
      <c r="P1" s="24"/>
    </row>
    <row r="2" spans="1:16" x14ac:dyDescent="0.2">
      <c r="A2" s="6"/>
      <c r="B2" s="7">
        <v>40908</v>
      </c>
      <c r="C2" s="7">
        <v>40543</v>
      </c>
      <c r="D2" s="7">
        <v>40178</v>
      </c>
      <c r="E2" s="7">
        <v>40908</v>
      </c>
      <c r="F2" s="7">
        <v>40543</v>
      </c>
      <c r="G2" s="8">
        <v>40178</v>
      </c>
      <c r="H2" s="7">
        <v>40908</v>
      </c>
      <c r="I2" s="7">
        <v>40543</v>
      </c>
      <c r="J2" s="8">
        <v>40178</v>
      </c>
      <c r="K2" s="7">
        <v>40908</v>
      </c>
      <c r="L2" s="7">
        <v>40543</v>
      </c>
      <c r="M2" s="8">
        <v>40178</v>
      </c>
      <c r="N2" s="7">
        <v>40908</v>
      </c>
      <c r="O2" s="7">
        <v>40543</v>
      </c>
      <c r="P2" s="8">
        <v>40178</v>
      </c>
    </row>
    <row r="3" spans="1:16" x14ac:dyDescent="0.2">
      <c r="A3" s="2" t="s">
        <v>5</v>
      </c>
      <c r="B3" s="19">
        <v>634</v>
      </c>
      <c r="C3" s="19">
        <v>626.4</v>
      </c>
      <c r="D3" s="19">
        <v>621.5</v>
      </c>
      <c r="E3" s="19">
        <v>106.6</v>
      </c>
      <c r="F3" s="19">
        <v>108.2</v>
      </c>
      <c r="G3" s="19">
        <v>11.4</v>
      </c>
      <c r="H3" s="4">
        <f t="shared" ref="H3:J10" si="0">E3/B3</f>
        <v>0.16813880126182965</v>
      </c>
      <c r="I3" s="4">
        <f t="shared" si="0"/>
        <v>0.17273307790549172</v>
      </c>
      <c r="J3" s="4">
        <f t="shared" si="0"/>
        <v>1.834271922767498E-2</v>
      </c>
      <c r="K3" s="16">
        <v>87</v>
      </c>
      <c r="L3" s="16">
        <v>88.4</v>
      </c>
      <c r="M3" s="16">
        <v>-22.3</v>
      </c>
      <c r="N3" s="11">
        <f t="shared" ref="N3:P10" si="1">K3/B3</f>
        <v>0.13722397476340695</v>
      </c>
      <c r="O3" s="11">
        <f t="shared" si="1"/>
        <v>0.14112388250319285</v>
      </c>
      <c r="P3" s="4">
        <f t="shared" si="1"/>
        <v>-3.5880933226065968E-2</v>
      </c>
    </row>
    <row r="4" spans="1:16" x14ac:dyDescent="0.2">
      <c r="A4" s="1" t="s">
        <v>6</v>
      </c>
      <c r="B4" s="20">
        <v>495.6</v>
      </c>
      <c r="C4" s="20">
        <v>531.29999999999995</v>
      </c>
      <c r="D4" s="20">
        <v>511.7</v>
      </c>
      <c r="E4" s="20">
        <v>27.1</v>
      </c>
      <c r="F4" s="20">
        <v>41</v>
      </c>
      <c r="G4" s="20">
        <v>12.4</v>
      </c>
      <c r="H4" s="4">
        <f t="shared" si="0"/>
        <v>5.4681194511702988E-2</v>
      </c>
      <c r="I4" s="4">
        <f t="shared" si="0"/>
        <v>7.7169207603990222E-2</v>
      </c>
      <c r="J4" s="4">
        <f t="shared" si="0"/>
        <v>2.4232948993550909E-2</v>
      </c>
      <c r="K4" s="16">
        <v>-330.8</v>
      </c>
      <c r="L4" s="16">
        <v>13.1</v>
      </c>
      <c r="M4" s="16">
        <v>-17.899999999999999</v>
      </c>
      <c r="N4" s="11">
        <f t="shared" si="1"/>
        <v>-0.66747376916868439</v>
      </c>
      <c r="O4" s="11">
        <f t="shared" si="1"/>
        <v>2.4656502917372484E-2</v>
      </c>
      <c r="P4" s="4">
        <f t="shared" si="1"/>
        <v>-3.498143443423881E-2</v>
      </c>
    </row>
    <row r="5" spans="1:16" x14ac:dyDescent="0.2">
      <c r="A5" s="9" t="s">
        <v>7</v>
      </c>
      <c r="B5" s="21">
        <f t="shared" ref="B5:G5" si="2">SUM(B3:B4)</f>
        <v>1129.5999999999999</v>
      </c>
      <c r="C5" s="21">
        <f t="shared" si="2"/>
        <v>1157.6999999999998</v>
      </c>
      <c r="D5" s="21">
        <f t="shared" si="2"/>
        <v>1133.2</v>
      </c>
      <c r="E5" s="15">
        <f t="shared" si="2"/>
        <v>133.69999999999999</v>
      </c>
      <c r="F5" s="15">
        <f t="shared" si="2"/>
        <v>149.19999999999999</v>
      </c>
      <c r="G5" s="15">
        <f t="shared" si="2"/>
        <v>23.8</v>
      </c>
      <c r="H5" s="10">
        <f t="shared" si="0"/>
        <v>0.11836048158640226</v>
      </c>
      <c r="I5" s="10">
        <f t="shared" si="0"/>
        <v>0.12887622009156086</v>
      </c>
      <c r="J5" s="10">
        <f t="shared" si="0"/>
        <v>2.1002470878926933E-2</v>
      </c>
      <c r="K5" s="22">
        <f>SUM(K3:K4)</f>
        <v>-243.8</v>
      </c>
      <c r="L5" s="22">
        <f>SUM(L3:L4)</f>
        <v>101.5</v>
      </c>
      <c r="M5" s="22">
        <f>SUM(M3:M4)</f>
        <v>-40.200000000000003</v>
      </c>
      <c r="N5" s="14">
        <f t="shared" si="1"/>
        <v>-0.21582861189801703</v>
      </c>
      <c r="O5" s="14">
        <f t="shared" si="1"/>
        <v>8.7673836054245502E-2</v>
      </c>
      <c r="P5" s="10">
        <f t="shared" si="1"/>
        <v>-3.5474761736674902E-2</v>
      </c>
    </row>
    <row r="6" spans="1:16" x14ac:dyDescent="0.2">
      <c r="A6" s="1" t="s">
        <v>8</v>
      </c>
      <c r="B6" s="20">
        <v>513.29999999999995</v>
      </c>
      <c r="C6" s="20">
        <v>606.29999999999995</v>
      </c>
      <c r="D6" s="20">
        <v>579.1</v>
      </c>
      <c r="E6" s="16">
        <v>36.799999999999997</v>
      </c>
      <c r="F6" s="16">
        <v>43.7</v>
      </c>
      <c r="G6" s="16">
        <v>30.5</v>
      </c>
      <c r="H6" s="4">
        <f t="shared" si="0"/>
        <v>7.1692967075784139E-2</v>
      </c>
      <c r="I6" s="4">
        <f t="shared" si="0"/>
        <v>7.2076529770740569E-2</v>
      </c>
      <c r="J6" s="4">
        <f t="shared" si="0"/>
        <v>5.2667932999481949E-2</v>
      </c>
      <c r="K6" s="16">
        <v>31.1</v>
      </c>
      <c r="L6" s="16">
        <v>36.6</v>
      </c>
      <c r="M6" s="16">
        <v>20.3</v>
      </c>
      <c r="N6" s="11">
        <f t="shared" si="1"/>
        <v>6.0588349892850196E-2</v>
      </c>
      <c r="O6" s="11">
        <f t="shared" si="1"/>
        <v>6.0366155368629396E-2</v>
      </c>
      <c r="P6" s="11">
        <f t="shared" si="1"/>
        <v>3.5054394750474872E-2</v>
      </c>
    </row>
    <row r="7" spans="1:16" x14ac:dyDescent="0.2">
      <c r="A7" s="2" t="s">
        <v>9</v>
      </c>
      <c r="B7" s="19">
        <v>231.1</v>
      </c>
      <c r="C7" s="19">
        <v>238</v>
      </c>
      <c r="D7" s="19">
        <v>246.4</v>
      </c>
      <c r="E7" s="16">
        <v>4.5999999999999996</v>
      </c>
      <c r="F7" s="16">
        <v>4.7</v>
      </c>
      <c r="G7" s="16">
        <v>-6.7</v>
      </c>
      <c r="H7" s="11">
        <f t="shared" si="0"/>
        <v>1.99048031155344E-2</v>
      </c>
      <c r="I7" s="11">
        <f t="shared" si="0"/>
        <v>1.9747899159663865E-2</v>
      </c>
      <c r="J7" s="4">
        <f t="shared" si="0"/>
        <v>-2.719155844155844E-2</v>
      </c>
      <c r="K7" s="16">
        <v>1.8</v>
      </c>
      <c r="L7" s="16">
        <v>2.2999999999999998</v>
      </c>
      <c r="M7" s="16">
        <v>-10.199999999999999</v>
      </c>
      <c r="N7" s="11">
        <f t="shared" si="1"/>
        <v>7.7888360017308528E-3</v>
      </c>
      <c r="O7" s="11">
        <f t="shared" si="1"/>
        <v>9.663865546218486E-3</v>
      </c>
      <c r="P7" s="11">
        <f t="shared" si="1"/>
        <v>-4.1396103896103889E-2</v>
      </c>
    </row>
    <row r="8" spans="1:16" x14ac:dyDescent="0.2">
      <c r="A8" s="1" t="s">
        <v>17</v>
      </c>
      <c r="B8" s="20">
        <v>23.9</v>
      </c>
      <c r="C8" s="20">
        <v>27.3</v>
      </c>
      <c r="D8" s="20">
        <v>27.6</v>
      </c>
      <c r="E8" s="16">
        <v>8.6</v>
      </c>
      <c r="F8" s="16">
        <v>11.2</v>
      </c>
      <c r="G8" s="16">
        <v>11</v>
      </c>
      <c r="H8" s="4">
        <f t="shared" si="0"/>
        <v>0.35983263598326359</v>
      </c>
      <c r="I8" s="4">
        <f t="shared" si="0"/>
        <v>0.41025641025641024</v>
      </c>
      <c r="J8" s="4">
        <f t="shared" si="0"/>
        <v>0.39855072463768115</v>
      </c>
      <c r="K8" s="16">
        <v>-13.1</v>
      </c>
      <c r="L8" s="16">
        <v>-1.4</v>
      </c>
      <c r="M8" s="16">
        <v>-8</v>
      </c>
      <c r="N8" s="11">
        <f t="shared" si="1"/>
        <v>-0.54811715481171552</v>
      </c>
      <c r="O8" s="11">
        <f t="shared" si="1"/>
        <v>-5.128205128205128E-2</v>
      </c>
      <c r="P8" s="11">
        <f t="shared" si="1"/>
        <v>-0.28985507246376813</v>
      </c>
    </row>
    <row r="9" spans="1:16" x14ac:dyDescent="0.2">
      <c r="A9" s="2" t="s">
        <v>10</v>
      </c>
      <c r="B9" s="19">
        <v>431.2</v>
      </c>
      <c r="C9" s="19">
        <v>454.7</v>
      </c>
      <c r="D9" s="19">
        <v>435.8</v>
      </c>
      <c r="E9" s="16">
        <v>-10.3</v>
      </c>
      <c r="F9" s="16">
        <v>-8.6999999999999993</v>
      </c>
      <c r="G9" s="16">
        <v>-11</v>
      </c>
      <c r="H9" s="11">
        <f t="shared" si="0"/>
        <v>-2.3886827458256033E-2</v>
      </c>
      <c r="I9" s="11">
        <f t="shared" si="0"/>
        <v>-1.9133494611831975E-2</v>
      </c>
      <c r="J9" s="4">
        <f t="shared" si="0"/>
        <v>-2.5240936209270308E-2</v>
      </c>
      <c r="K9" s="16">
        <v>-11.9</v>
      </c>
      <c r="L9" s="16">
        <v>-10.5</v>
      </c>
      <c r="M9" s="16">
        <v>-12.4</v>
      </c>
      <c r="N9" s="11">
        <f t="shared" si="1"/>
        <v>-2.75974025974026E-2</v>
      </c>
      <c r="O9" s="11">
        <f t="shared" si="1"/>
        <v>-2.3092148669452386E-2</v>
      </c>
      <c r="P9" s="11">
        <f t="shared" si="1"/>
        <v>-2.8453418999541073E-2</v>
      </c>
    </row>
    <row r="10" spans="1:16" x14ac:dyDescent="0.2">
      <c r="A10" s="1" t="s">
        <v>11</v>
      </c>
      <c r="B10" s="20">
        <v>111.2</v>
      </c>
      <c r="C10" s="20">
        <v>151.5</v>
      </c>
      <c r="D10" s="20">
        <v>155.1</v>
      </c>
      <c r="E10" s="16">
        <v>7.9</v>
      </c>
      <c r="F10" s="16">
        <v>9.9</v>
      </c>
      <c r="G10" s="16">
        <v>16</v>
      </c>
      <c r="H10" s="4">
        <f t="shared" si="0"/>
        <v>7.1043165467625902E-2</v>
      </c>
      <c r="I10" s="4">
        <f t="shared" si="0"/>
        <v>6.5346534653465349E-2</v>
      </c>
      <c r="J10" s="4">
        <f t="shared" si="0"/>
        <v>0.10315925209542232</v>
      </c>
      <c r="K10" s="16">
        <v>-9.6999999999999993</v>
      </c>
      <c r="L10" s="16">
        <v>-27.9</v>
      </c>
      <c r="M10" s="16">
        <v>1.4</v>
      </c>
      <c r="N10" s="11">
        <f t="shared" si="1"/>
        <v>-8.7230215827338115E-2</v>
      </c>
      <c r="O10" s="11">
        <f t="shared" si="1"/>
        <v>-0.18415841584158416</v>
      </c>
      <c r="P10" s="11">
        <f t="shared" si="1"/>
        <v>9.0264345583494516E-3</v>
      </c>
    </row>
    <row r="11" spans="1:16" x14ac:dyDescent="0.2">
      <c r="A11" s="2" t="s">
        <v>12</v>
      </c>
      <c r="B11" s="19">
        <v>50.9</v>
      </c>
      <c r="C11" s="19">
        <v>54.6</v>
      </c>
      <c r="D11" s="19">
        <v>58.8</v>
      </c>
      <c r="E11" s="16">
        <v>-13.8</v>
      </c>
      <c r="F11" s="16">
        <v>-12.2</v>
      </c>
      <c r="G11" s="16">
        <v>-26.5</v>
      </c>
      <c r="H11" s="11">
        <f>E11/B11</f>
        <v>-0.27111984282907664</v>
      </c>
      <c r="I11" s="11">
        <f>F11/C11</f>
        <v>-0.22344322344322343</v>
      </c>
      <c r="J11" s="4" t="s">
        <v>13</v>
      </c>
      <c r="K11" s="16">
        <v>-33.700000000000003</v>
      </c>
      <c r="L11" s="16">
        <v>-32.200000000000003</v>
      </c>
      <c r="M11" s="16">
        <v>-46.8</v>
      </c>
      <c r="N11" s="4" t="s">
        <v>13</v>
      </c>
      <c r="O11" s="4" t="s">
        <v>13</v>
      </c>
      <c r="P11" s="3" t="s">
        <v>13</v>
      </c>
    </row>
    <row r="12" spans="1:16" x14ac:dyDescent="0.2">
      <c r="A12" s="1" t="s">
        <v>14</v>
      </c>
      <c r="B12" s="18">
        <v>-416.2</v>
      </c>
      <c r="C12" s="18">
        <v>-434.8</v>
      </c>
      <c r="D12" s="18">
        <v>-429.6</v>
      </c>
      <c r="E12" s="17">
        <v>0</v>
      </c>
      <c r="F12" s="17">
        <v>0</v>
      </c>
      <c r="G12" s="17">
        <v>-1.4</v>
      </c>
      <c r="H12" s="4" t="s">
        <v>16</v>
      </c>
      <c r="I12" s="4" t="s">
        <v>16</v>
      </c>
      <c r="J12" s="4" t="s">
        <v>16</v>
      </c>
      <c r="K12" s="16">
        <v>-4.5</v>
      </c>
      <c r="L12" s="16">
        <v>1.4</v>
      </c>
      <c r="M12" s="16">
        <v>-1.2</v>
      </c>
      <c r="N12" s="4" t="s">
        <v>13</v>
      </c>
      <c r="O12" s="4" t="s">
        <v>13</v>
      </c>
      <c r="P12" s="4" t="s">
        <v>13</v>
      </c>
    </row>
    <row r="13" spans="1:16" x14ac:dyDescent="0.2">
      <c r="A13" s="9" t="s">
        <v>15</v>
      </c>
      <c r="B13" s="21">
        <f t="shared" ref="B13:G13" si="3">SUM(B6:B12)+B5</f>
        <v>2075</v>
      </c>
      <c r="C13" s="21">
        <f t="shared" si="3"/>
        <v>2255.2999999999997</v>
      </c>
      <c r="D13" s="21">
        <f t="shared" si="3"/>
        <v>2206.3999999999996</v>
      </c>
      <c r="E13" s="15">
        <f t="shared" si="3"/>
        <v>167.5</v>
      </c>
      <c r="F13" s="15">
        <f t="shared" si="3"/>
        <v>197.8</v>
      </c>
      <c r="G13" s="15">
        <f t="shared" si="3"/>
        <v>35.699999999999996</v>
      </c>
      <c r="H13" s="12">
        <f>E13/B13</f>
        <v>8.0722891566265054E-2</v>
      </c>
      <c r="I13" s="12">
        <f>F13/C13</f>
        <v>8.7704518245909649E-2</v>
      </c>
      <c r="J13" s="10">
        <f>G13/D13</f>
        <v>1.6180203045685279E-2</v>
      </c>
      <c r="K13" s="22">
        <f>SUM(K6:K12)+K5</f>
        <v>-283.8</v>
      </c>
      <c r="L13" s="22">
        <f>SUM(L6:L12)+L5</f>
        <v>69.8</v>
      </c>
      <c r="M13" s="22">
        <f>SUM(M6:M12)+M5</f>
        <v>-97.1</v>
      </c>
      <c r="N13" s="14">
        <f>K13/B13</f>
        <v>-0.13677108433734941</v>
      </c>
      <c r="O13" s="14">
        <f>L13/C13</f>
        <v>3.0949319381013616E-2</v>
      </c>
      <c r="P13" s="10">
        <f>M13/D13</f>
        <v>-4.4008339376359687E-2</v>
      </c>
    </row>
    <row r="19" spans="14:15" x14ac:dyDescent="0.2">
      <c r="N19" t="s">
        <v>18</v>
      </c>
    </row>
    <row r="20" spans="14:15" x14ac:dyDescent="0.2">
      <c r="O20" s="13"/>
    </row>
  </sheetData>
  <mergeCells count="5">
    <mergeCell ref="B1:D1"/>
    <mergeCell ref="E1:G1"/>
    <mergeCell ref="N1:P1"/>
    <mergeCell ref="K1:M1"/>
    <mergeCell ref="H1:J1"/>
  </mergeCells>
  <pageMargins left="0.75" right="0.75" top="1" bottom="1" header="0.5" footer="0.5"/>
  <pageSetup paperSize="9" scale="78" orientation="portrait" r:id="rId1"/>
  <headerFooter alignWithMargins="0"/>
  <ignoredErrors>
    <ignoredError sqref="B5: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2011 - 2010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dcterms:created xsi:type="dcterms:W3CDTF">2007-07-19T15:06:27Z</dcterms:created>
  <dcterms:modified xsi:type="dcterms:W3CDTF">2013-12-24T09:31:54Z</dcterms:modified>
</cp:coreProperties>
</file>